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marcelo/Dropbox/Omie 2020/Digital House/"/>
    </mc:Choice>
  </mc:AlternateContent>
  <xr:revisionPtr revIDLastSave="0" documentId="13_ncr:1_{C22D27D6-4B6C-0C42-B201-77796B7F75C8}" xr6:coauthVersionLast="45" xr6:coauthVersionMax="45" xr10:uidLastSave="{00000000-0000-0000-0000-000000000000}"/>
  <bookViews>
    <workbookView xWindow="0" yWindow="460" windowWidth="26880" windowHeight="163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7" i="1" l="1"/>
  <c r="C28" i="1" s="1"/>
  <c r="C20" i="1"/>
  <c r="C12" i="1"/>
  <c r="C21" i="1" l="1"/>
  <c r="C36" i="1"/>
  <c r="C30" i="1"/>
  <c r="C32" i="1" s="1"/>
  <c r="C29" i="1"/>
</calcChain>
</file>

<file path=xl/sharedStrings.xml><?xml version="1.0" encoding="utf-8"?>
<sst xmlns="http://schemas.openxmlformats.org/spreadsheetml/2006/main" count="29" uniqueCount="29">
  <si>
    <t>Margem Bruta</t>
  </si>
  <si>
    <t>Impostos sobre o faturamento (PIS, COFINS, ISS normalmente)</t>
  </si>
  <si>
    <t>Valor faturado em um determinado período (mês passado)</t>
  </si>
  <si>
    <t>MARGEM BRUTA</t>
  </si>
  <si>
    <t>CAC - Custo de Aquisição de Clientes</t>
  </si>
  <si>
    <t>Quantidade de novos clientes conquistados no período</t>
  </si>
  <si>
    <t>Despesas de Marketing</t>
  </si>
  <si>
    <t>Despesas de Vendas</t>
  </si>
  <si>
    <t>CAC - Custo de Aquisição Cliente</t>
  </si>
  <si>
    <t>Ticket Médio mensal de cada cliente</t>
  </si>
  <si>
    <t>Payback - Meses de retorno do investimento do CAC</t>
  </si>
  <si>
    <t>Quantidade de clientes no início do mês</t>
  </si>
  <si>
    <t>Custo para entrega dos serviços (nao inclui custos de mkt e vendas)</t>
  </si>
  <si>
    <t>Quantidad de clientes perdidos no mês</t>
  </si>
  <si>
    <t>Churn mensal</t>
  </si>
  <si>
    <t>Life Time - Tempo de Vida médio do cliente (meses)</t>
  </si>
  <si>
    <t>Life Time - Tempo de Vida médio do cliente (anos)</t>
  </si>
  <si>
    <t>LTV - Valor do tempo de vida do cliente</t>
  </si>
  <si>
    <t>Churn e LTV - Valor do Cliente</t>
  </si>
  <si>
    <t>PV LTV - Valor de Tempo de Vida descontador a valor presente</t>
  </si>
  <si>
    <t>Taxa de Jusros para cálculo de valor presente</t>
  </si>
  <si>
    <t>Indicadores de gestão para empresas de recorrência</t>
  </si>
  <si>
    <t>blog.omie.com.br/categories/gestao</t>
  </si>
  <si>
    <t>Atenção: edite apenas as células em laranja</t>
  </si>
  <si>
    <t>Artigos explicativos</t>
  </si>
  <si>
    <t>https://blog.omie.com.br/blog/indicadores-que-sao-a-alma-do-negocio-parte-1-margem-bruta</t>
  </si>
  <si>
    <t>https://blog.omie.com.br/blog/indicadores-que-sao-a-alma-do-negocio-parte-2-cac-custo-de-aquisicao-de-cientes</t>
  </si>
  <si>
    <t>https://blog.omie.com.br/blog/indicadores-que-sao-a-alma-do-negocio-parte-3-ltv-o-valor-de-vida-de-um-cliente</t>
  </si>
  <si>
    <t>LTV / CAC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</si>
</sst>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R$&quot;* #,##0.00_);_(&quot;R$&quot;* \(#,##0.00\);_(&quot;R$&quot;* &quot;-&quot;??_);_(@_)"/>
    <numFmt numFmtId="165" formatCode="0.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0" xfId="4"/>
    <xf numFmtId="0" fontId="5" fillId="0" borderId="0" xfId="0" applyFont="1"/>
    <xf numFmtId="0" fontId="0" fillId="0" borderId="2" xfId="0" applyBorder="1"/>
    <xf numFmtId="10" fontId="2" fillId="2" borderId="1" xfId="3" applyNumberFormat="1"/>
    <xf numFmtId="164" fontId="2" fillId="2" borderId="1" xfId="3" applyNumberFormat="1"/>
    <xf numFmtId="0" fontId="5" fillId="0" borderId="3" xfId="0" applyFont="1" applyBorder="1"/>
    <xf numFmtId="9" fontId="5" fillId="0" borderId="4" xfId="2" applyFont="1" applyBorder="1" applyAlignment="1">
      <alignment horizontal="center"/>
    </xf>
    <xf numFmtId="0" fontId="3" fillId="0" borderId="0" xfId="0" applyFont="1"/>
    <xf numFmtId="1" fontId="2" fillId="2" borderId="1" xfId="3" applyNumberFormat="1"/>
    <xf numFmtId="164" fontId="5" fillId="0" borderId="4" xfId="2" applyNumberFormat="1" applyFont="1" applyBorder="1" applyAlignment="1">
      <alignment horizontal="center"/>
    </xf>
    <xf numFmtId="164" fontId="2" fillId="2" borderId="1" xfId="1" applyFont="1" applyFill="1" applyBorder="1"/>
    <xf numFmtId="165" fontId="5" fillId="0" borderId="4" xfId="2" applyNumberFormat="1" applyFont="1" applyBorder="1" applyAlignment="1">
      <alignment horizontal="center"/>
    </xf>
    <xf numFmtId="1" fontId="2" fillId="2" borderId="2" xfId="3" applyNumberFormat="1" applyBorder="1"/>
    <xf numFmtId="0" fontId="2" fillId="2" borderId="2" xfId="3" applyBorder="1"/>
    <xf numFmtId="0" fontId="5" fillId="0" borderId="5" xfId="0" applyFont="1" applyBorder="1"/>
    <xf numFmtId="10" fontId="5" fillId="0" borderId="6" xfId="2" applyNumberFormat="1" applyFont="1" applyBorder="1"/>
    <xf numFmtId="0" fontId="5" fillId="0" borderId="7" xfId="0" applyFont="1" applyBorder="1"/>
    <xf numFmtId="0" fontId="5" fillId="0" borderId="8" xfId="0" applyFont="1" applyBorder="1"/>
    <xf numFmtId="2" fontId="5" fillId="0" borderId="8" xfId="0" applyNumberFormat="1" applyFont="1" applyBorder="1"/>
    <xf numFmtId="0" fontId="5" fillId="0" borderId="9" xfId="0" applyFont="1" applyBorder="1"/>
    <xf numFmtId="164" fontId="5" fillId="0" borderId="10" xfId="0" applyNumberFormat="1" applyFont="1" applyBorder="1"/>
    <xf numFmtId="0" fontId="5" fillId="0" borderId="2" xfId="0" applyFont="1" applyFill="1" applyBorder="1"/>
    <xf numFmtId="10" fontId="2" fillId="2" borderId="2" xfId="3" applyNumberFormat="1" applyBorder="1"/>
    <xf numFmtId="164" fontId="5" fillId="0" borderId="4" xfId="1" applyFont="1" applyBorder="1"/>
    <xf numFmtId="0" fontId="5" fillId="0" borderId="0" xfId="0" applyFont="1" applyBorder="1"/>
    <xf numFmtId="164" fontId="5" fillId="0" borderId="0" xfId="0" applyNumberFormat="1" applyFont="1" applyBorder="1"/>
    <xf numFmtId="2" fontId="5" fillId="0" borderId="6" xfId="2" applyNumberFormat="1" applyFont="1" applyBorder="1"/>
    <xf numFmtId="164" fontId="0" fillId="0" borderId="0" xfId="0" applyNumberFormat="1"/>
    <xf numFmtId="0" fontId="6" fillId="0" borderId="2" xfId="4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4" applyAlignment="1">
      <alignment horizontal="center"/>
    </xf>
  </cellXfs>
  <cellStyles count="5">
    <cellStyle name="Currency" xfId="1" builtinId="4"/>
    <cellStyle name="Hyperlink" xfId="4" builtinId="8"/>
    <cellStyle name="Input" xfId="3" builtinId="20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log.omie.com.br/blog/indicadores-que-sao-a-alma-do-negocio-parte-2-cac-custo-de-aquisicao-de-cientes" TargetMode="External"/><Relationship Id="rId7" Type="http://schemas.openxmlformats.org/officeDocument/2006/relationships/hyperlink" Target="http://blog.omie.com.br/categories/gestao" TargetMode="External"/><Relationship Id="rId2" Type="http://schemas.openxmlformats.org/officeDocument/2006/relationships/hyperlink" Target="http://blog.omie.com.br/blog/indicadores-que-sao-a-alma-do-negocio-parte-1-margem-bruta" TargetMode="External"/><Relationship Id="rId1" Type="http://schemas.openxmlformats.org/officeDocument/2006/relationships/hyperlink" Target="http://blog.omie.com.br/blog/indicadores-que-sao-a-alma-do-negocio-parte-1-margem-bruta" TargetMode="External"/><Relationship Id="rId6" Type="http://schemas.openxmlformats.org/officeDocument/2006/relationships/hyperlink" Target="http://blog.omie.com.br/blog/indicadores-que-sao-a-alma-do-negocio-parte-3-ltv-o-valor-de-vida-de-um-cliente" TargetMode="External"/><Relationship Id="rId5" Type="http://schemas.openxmlformats.org/officeDocument/2006/relationships/hyperlink" Target="http://blog.omie.com.br/blog/indicadores-que-sao-a-alma-do-negocio-parte-3-ltv-o-valor-de-vida-de-um-cliente" TargetMode="External"/><Relationship Id="rId4" Type="http://schemas.openxmlformats.org/officeDocument/2006/relationships/hyperlink" Target="http://blog.omie.com.br/blog/indicadores-que-sao-a-alma-do-negocio-parte-2-cac-custo-de-aquisicao-de-cien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42"/>
  <sheetViews>
    <sheetView showGridLines="0" tabSelected="1" topLeftCell="A17" zoomScale="110" zoomScaleNormal="110" workbookViewId="0">
      <selection activeCell="C34" sqref="C34"/>
    </sheetView>
  </sheetViews>
  <sheetFormatPr baseColWidth="10" defaultRowHeight="16" x14ac:dyDescent="0.2"/>
  <cols>
    <col min="1" max="1" width="2.83203125" customWidth="1"/>
    <col min="2" max="2" width="60.1640625" customWidth="1"/>
    <col min="3" max="3" width="24" customWidth="1"/>
  </cols>
  <sheetData>
    <row r="2" spans="2:5" ht="21" x14ac:dyDescent="0.25">
      <c r="B2" s="30" t="s">
        <v>21</v>
      </c>
      <c r="C2" s="30"/>
    </row>
    <row r="3" spans="2:5" x14ac:dyDescent="0.2">
      <c r="B3" s="31" t="s">
        <v>22</v>
      </c>
      <c r="C3" s="31"/>
    </row>
    <row r="4" spans="2:5" ht="19" x14ac:dyDescent="0.25">
      <c r="B4" s="2"/>
      <c r="C4" s="1"/>
    </row>
    <row r="5" spans="2:5" ht="19" x14ac:dyDescent="0.25">
      <c r="B5" s="2" t="s">
        <v>23</v>
      </c>
      <c r="C5" s="1"/>
    </row>
    <row r="7" spans="2:5" ht="19" x14ac:dyDescent="0.25">
      <c r="B7" s="29" t="s">
        <v>0</v>
      </c>
      <c r="C7" s="29"/>
    </row>
    <row r="8" spans="2:5" x14ac:dyDescent="0.2">
      <c r="B8" s="3" t="s">
        <v>1</v>
      </c>
      <c r="C8" s="4">
        <v>7.5499999999999998E-2</v>
      </c>
    </row>
    <row r="9" spans="2:5" x14ac:dyDescent="0.2">
      <c r="B9" s="3" t="s">
        <v>2</v>
      </c>
      <c r="C9" s="5">
        <v>100000</v>
      </c>
    </row>
    <row r="10" spans="2:5" x14ac:dyDescent="0.2">
      <c r="B10" s="3" t="s">
        <v>12</v>
      </c>
      <c r="C10" s="5">
        <v>20000</v>
      </c>
    </row>
    <row r="11" spans="2:5" ht="17" thickBot="1" x14ac:dyDescent="0.25"/>
    <row r="12" spans="2:5" ht="20" thickBot="1" x14ac:dyDescent="0.3">
      <c r="B12" s="6" t="s">
        <v>3</v>
      </c>
      <c r="C12" s="7">
        <f>(C9-C10-(C9*C8))/C9</f>
        <v>0.72450000000000003</v>
      </c>
    </row>
    <row r="14" spans="2:5" ht="19" x14ac:dyDescent="0.25">
      <c r="B14" s="29" t="s">
        <v>4</v>
      </c>
      <c r="C14" s="29"/>
      <c r="E14" s="8"/>
    </row>
    <row r="15" spans="2:5" x14ac:dyDescent="0.2">
      <c r="B15" s="3" t="s">
        <v>5</v>
      </c>
      <c r="C15" s="9">
        <v>10</v>
      </c>
    </row>
    <row r="16" spans="2:5" x14ac:dyDescent="0.2">
      <c r="B16" s="3" t="s">
        <v>9</v>
      </c>
      <c r="C16" s="11">
        <v>400</v>
      </c>
    </row>
    <row r="17" spans="2:5" x14ac:dyDescent="0.2">
      <c r="B17" s="3" t="s">
        <v>6</v>
      </c>
      <c r="C17" s="5">
        <v>3700</v>
      </c>
    </row>
    <row r="18" spans="2:5" x14ac:dyDescent="0.2">
      <c r="B18" s="3" t="s">
        <v>7</v>
      </c>
      <c r="C18" s="5">
        <v>15000</v>
      </c>
    </row>
    <row r="19" spans="2:5" ht="17" thickBot="1" x14ac:dyDescent="0.25"/>
    <row r="20" spans="2:5" ht="20" thickBot="1" x14ac:dyDescent="0.3">
      <c r="B20" s="6" t="s">
        <v>8</v>
      </c>
      <c r="C20" s="10">
        <f>(C17+C18)/C15</f>
        <v>1870</v>
      </c>
    </row>
    <row r="21" spans="2:5" ht="20" thickBot="1" x14ac:dyDescent="0.3">
      <c r="B21" s="6" t="s">
        <v>10</v>
      </c>
      <c r="C21" s="12">
        <f>C20/(C16*C12)</f>
        <v>6.4527260179434087</v>
      </c>
    </row>
    <row r="23" spans="2:5" ht="19" x14ac:dyDescent="0.25">
      <c r="B23" s="29" t="s">
        <v>18</v>
      </c>
      <c r="C23" s="29"/>
      <c r="E23" s="8"/>
    </row>
    <row r="24" spans="2:5" x14ac:dyDescent="0.2">
      <c r="B24" s="3" t="s">
        <v>11</v>
      </c>
      <c r="C24" s="13">
        <v>10000</v>
      </c>
    </row>
    <row r="25" spans="2:5" x14ac:dyDescent="0.2">
      <c r="B25" s="3" t="s">
        <v>13</v>
      </c>
      <c r="C25" s="14">
        <v>250</v>
      </c>
    </row>
    <row r="26" spans="2:5" ht="17" thickBot="1" x14ac:dyDescent="0.25"/>
    <row r="27" spans="2:5" ht="19" x14ac:dyDescent="0.25">
      <c r="B27" s="15" t="s">
        <v>14</v>
      </c>
      <c r="C27" s="16">
        <f>C25/C24</f>
        <v>2.5000000000000001E-2</v>
      </c>
    </row>
    <row r="28" spans="2:5" ht="19" x14ac:dyDescent="0.25">
      <c r="B28" s="17" t="s">
        <v>15</v>
      </c>
      <c r="C28" s="18">
        <f>1/C27</f>
        <v>40</v>
      </c>
    </row>
    <row r="29" spans="2:5" ht="19" x14ac:dyDescent="0.25">
      <c r="B29" s="17" t="s">
        <v>16</v>
      </c>
      <c r="C29" s="19">
        <f>C28/12</f>
        <v>3.3333333333333335</v>
      </c>
    </row>
    <row r="30" spans="2:5" ht="20" thickBot="1" x14ac:dyDescent="0.3">
      <c r="B30" s="20" t="s">
        <v>17</v>
      </c>
      <c r="C30" s="21">
        <f>C28*C16*C12</f>
        <v>11592</v>
      </c>
      <c r="E30" s="28"/>
    </row>
    <row r="31" spans="2:5" ht="20" thickBot="1" x14ac:dyDescent="0.3">
      <c r="B31" s="25"/>
      <c r="C31" s="26"/>
    </row>
    <row r="32" spans="2:5" ht="19" x14ac:dyDescent="0.25">
      <c r="B32" s="15" t="s">
        <v>28</v>
      </c>
      <c r="C32" s="27">
        <f>C30/C20</f>
        <v>6.1989304812834227</v>
      </c>
    </row>
    <row r="34" spans="2:3" ht="19" x14ac:dyDescent="0.25">
      <c r="B34" s="22" t="s">
        <v>20</v>
      </c>
      <c r="C34" s="23">
        <v>0.01</v>
      </c>
    </row>
    <row r="35" spans="2:3" ht="17" thickBot="1" x14ac:dyDescent="0.25"/>
    <row r="36" spans="2:3" ht="20" thickBot="1" x14ac:dyDescent="0.3">
      <c r="B36" s="6" t="s">
        <v>19</v>
      </c>
      <c r="C36" s="24">
        <f>PV(C34,C28,C16*C12)*-1</f>
        <v>9515.4920358245054</v>
      </c>
    </row>
    <row r="38" spans="2:3" x14ac:dyDescent="0.2">
      <c r="B38" t="s">
        <v>24</v>
      </c>
    </row>
    <row r="40" spans="2:3" x14ac:dyDescent="0.2">
      <c r="B40" t="s">
        <v>25</v>
      </c>
    </row>
    <row r="41" spans="2:3" x14ac:dyDescent="0.2">
      <c r="B41" t="s">
        <v>26</v>
      </c>
    </row>
    <row r="42" spans="2:3" x14ac:dyDescent="0.2">
      <c r="B42" t="s">
        <v>27</v>
      </c>
    </row>
  </sheetData>
  <mergeCells count="5">
    <mergeCell ref="B7:C7"/>
    <mergeCell ref="B14:C14"/>
    <mergeCell ref="B23:C23"/>
    <mergeCell ref="B2:C2"/>
    <mergeCell ref="B3:C3"/>
  </mergeCells>
  <hyperlinks>
    <hyperlink ref="B7" r:id="rId1" xr:uid="{00000000-0004-0000-0000-000000000000}"/>
    <hyperlink ref="C7" r:id="rId2" display="http://blog.omie.com.br/blog/indicadores-que-sao-a-alma-do-negocio-parte-1-margem-bruta" xr:uid="{00000000-0004-0000-0000-000001000000}"/>
    <hyperlink ref="B14" r:id="rId3" xr:uid="{00000000-0004-0000-0000-000002000000}"/>
    <hyperlink ref="C14" r:id="rId4" display="http://blog.omie.com.br/blog/indicadores-que-sao-a-alma-do-negocio-parte-2-cac-custo-de-aquisicao-de-cientes" xr:uid="{00000000-0004-0000-0000-000003000000}"/>
    <hyperlink ref="B23" r:id="rId5" xr:uid="{00000000-0004-0000-0000-000004000000}"/>
    <hyperlink ref="C23" r:id="rId6" display="http://blog.omie.com.br/blog/indicadores-que-sao-a-alma-do-negocio-parte-3-ltv-o-valor-de-vida-de-um-cliente" xr:uid="{00000000-0004-0000-0000-000005000000}"/>
    <hyperlink ref="B3" r:id="rId7" xr:uid="{00000000-0004-0000-0000-000006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Lombardo</dc:creator>
  <cp:lastModifiedBy>Marcelo Lombardo</cp:lastModifiedBy>
  <dcterms:created xsi:type="dcterms:W3CDTF">2017-07-28T13:50:56Z</dcterms:created>
  <dcterms:modified xsi:type="dcterms:W3CDTF">2020-11-16T23:30:14Z</dcterms:modified>
</cp:coreProperties>
</file>